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Hoja1!$B$1:$Q$34</definedName>
  </definedNames>
  <calcPr calcId="144525"/>
</workbook>
</file>

<file path=xl/calcChain.xml><?xml version="1.0" encoding="utf-8"?>
<calcChain xmlns="http://schemas.openxmlformats.org/spreadsheetml/2006/main">
  <c r="N27" i="1" l="1"/>
  <c r="M27" i="1"/>
  <c r="L27" i="1"/>
  <c r="K27" i="1"/>
  <c r="I27" i="1"/>
  <c r="H27" i="1"/>
  <c r="Q26" i="1"/>
  <c r="P26" i="1"/>
  <c r="O26" i="1"/>
  <c r="J26" i="1"/>
  <c r="Q25" i="1"/>
  <c r="P25" i="1"/>
  <c r="O25" i="1"/>
  <c r="J25" i="1"/>
  <c r="Q24" i="1"/>
  <c r="P24" i="1"/>
  <c r="O24" i="1"/>
  <c r="J24" i="1"/>
  <c r="Q23" i="1"/>
  <c r="P23" i="1"/>
  <c r="O23" i="1"/>
  <c r="J23" i="1"/>
  <c r="Q22" i="1"/>
  <c r="P22" i="1"/>
  <c r="O22" i="1"/>
  <c r="J22" i="1"/>
  <c r="Q21" i="1"/>
  <c r="P21" i="1"/>
  <c r="O21" i="1"/>
  <c r="J21" i="1"/>
  <c r="Q20" i="1"/>
  <c r="P20" i="1"/>
  <c r="O20" i="1"/>
  <c r="J20" i="1"/>
  <c r="Q19" i="1"/>
  <c r="P19" i="1"/>
  <c r="O19" i="1"/>
  <c r="J19" i="1"/>
  <c r="Q18" i="1"/>
  <c r="P18" i="1"/>
  <c r="O18" i="1"/>
  <c r="J18" i="1"/>
  <c r="Q17" i="1"/>
  <c r="P17" i="1"/>
  <c r="O17" i="1"/>
  <c r="J17" i="1"/>
  <c r="Q16" i="1"/>
  <c r="P16" i="1"/>
  <c r="O16" i="1"/>
  <c r="J16" i="1"/>
  <c r="Q15" i="1"/>
  <c r="P15" i="1"/>
  <c r="O15" i="1"/>
  <c r="J15" i="1"/>
  <c r="Q14" i="1"/>
  <c r="P14" i="1"/>
  <c r="O14" i="1"/>
  <c r="J14" i="1"/>
  <c r="Q13" i="1"/>
  <c r="P13" i="1"/>
  <c r="O13" i="1"/>
  <c r="J13" i="1"/>
  <c r="P12" i="1"/>
  <c r="J12" i="1"/>
  <c r="O12" i="1" s="1"/>
  <c r="P11" i="1"/>
  <c r="J11" i="1"/>
  <c r="Q11" i="1" s="1"/>
  <c r="P10" i="1"/>
  <c r="J10" i="1"/>
  <c r="J27" i="1" s="1"/>
  <c r="O10" i="1" l="1"/>
  <c r="Q10" i="1"/>
  <c r="O11" i="1"/>
  <c r="O27" i="1" l="1"/>
</calcChain>
</file>

<file path=xl/comments1.xml><?xml version="1.0" encoding="utf-8"?>
<comments xmlns="http://schemas.openxmlformats.org/spreadsheetml/2006/main">
  <authors>
    <author>DGCG</author>
    <author>Jef-Rec-Financieros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K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L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M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N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</commentList>
</comments>
</file>

<file path=xl/sharedStrings.xml><?xml version="1.0" encoding="utf-8"?>
<sst xmlns="http://schemas.openxmlformats.org/spreadsheetml/2006/main" count="93" uniqueCount="63">
  <si>
    <t>PROGRAMAS Y PROYECTOS DE INVERSIÓN</t>
  </si>
  <si>
    <t>DEL 1 DE ENERO AL 30 DE SEPTIEMBRE DE 2017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</si>
  <si>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</si>
  <si>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</si>
  <si>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</si>
  <si>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</si>
  <si>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</si>
  <si>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</si>
  <si>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</si>
  <si>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</si>
  <si>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</si>
  <si>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</si>
  <si>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</si>
  <si>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</si>
  <si>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</si>
  <si>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</si>
  <si>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</si>
  <si>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</si>
  <si>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</si>
  <si>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</si>
  <si>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</si>
  <si>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</si>
  <si>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</si>
  <si>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</si>
  <si>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G1101</t>
  </si>
  <si>
    <t>PROGRAMA</t>
  </si>
  <si>
    <t>ADMINISTRACION DE LO</t>
  </si>
  <si>
    <t>G1143</t>
  </si>
  <si>
    <t>OPERACIÓN DEL MODELO</t>
  </si>
  <si>
    <t>3046</t>
  </si>
  <si>
    <t>G2085</t>
  </si>
  <si>
    <t>DIRECCIÓN ESTRATÉGICA</t>
  </si>
  <si>
    <t>P0755</t>
  </si>
  <si>
    <t>ADMINISTRACIÓN  E IM</t>
  </si>
  <si>
    <t>P0755.0001</t>
  </si>
  <si>
    <t>DOMO DE LA CIENCIA</t>
  </si>
  <si>
    <t>P0755.0002</t>
  </si>
  <si>
    <t>ROBOTICA EDUCATIVA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</si>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</sst>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43" fontId="2" fillId="0" borderId="2" xfId="1" applyFont="1" applyFill="1" applyBorder="1" applyAlignment="1">
      <alignment vertical="center" wrapText="1"/>
    </xf>
    <xf numFmtId="43" fontId="2" fillId="0" borderId="11" xfId="1" applyFont="1" applyFill="1" applyBorder="1" applyAlignment="1">
      <alignment horizontal="right" vertical="center" wrapText="1"/>
    </xf>
    <xf numFmtId="9" fontId="2" fillId="0" borderId="4" xfId="2" applyFont="1" applyFill="1" applyBorder="1" applyAlignment="1">
      <alignment vertical="center"/>
    </xf>
    <xf numFmtId="9" fontId="2" fillId="0" borderId="5" xfId="2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vertical="center" wrapText="1"/>
    </xf>
    <xf numFmtId="43" fontId="2" fillId="0" borderId="10" xfId="1" applyFont="1" applyFill="1" applyBorder="1" applyAlignment="1">
      <alignment vertical="center" wrapText="1"/>
    </xf>
    <xf numFmtId="4" fontId="2" fillId="0" borderId="9" xfId="0" applyNumberFormat="1" applyFont="1" applyFill="1" applyBorder="1" applyAlignment="1">
      <alignment vertical="center" wrapText="1"/>
    </xf>
    <xf numFmtId="9" fontId="2" fillId="0" borderId="10" xfId="2" applyFont="1" applyFill="1" applyBorder="1" applyAlignment="1">
      <alignment vertical="center"/>
    </xf>
    <xf numFmtId="9" fontId="2" fillId="0" borderId="11" xfId="2" applyFont="1" applyFill="1" applyBorder="1" applyAlignment="1">
      <alignment vertical="center"/>
    </xf>
    <xf numFmtId="43" fontId="2" fillId="0" borderId="11" xfId="1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43" fontId="2" fillId="0" borderId="9" xfId="1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 wrapText="1"/>
    </xf>
    <xf numFmtId="43" fontId="5" fillId="3" borderId="6" xfId="0" applyNumberFormat="1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9" fontId="5" fillId="3" borderId="12" xfId="2" applyFont="1" applyFill="1" applyBorder="1" applyAlignment="1"/>
    <xf numFmtId="0" fontId="5" fillId="0" borderId="0" xfId="0" applyFont="1"/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9" fontId="5" fillId="3" borderId="0" xfId="2" applyFont="1" applyFill="1" applyBorder="1" applyAlignment="1"/>
    <xf numFmtId="43" fontId="2" fillId="3" borderId="0" xfId="0" applyNumberFormat="1" applyFont="1" applyFill="1"/>
    <xf numFmtId="4" fontId="0" fillId="0" borderId="0" xfId="0" applyNumberFormat="1" applyFill="1"/>
    <xf numFmtId="4" fontId="0" fillId="0" borderId="0" xfId="0" applyNumberFormat="1"/>
    <xf numFmtId="4" fontId="2" fillId="0" borderId="0" xfId="0" applyNumberFormat="1" applyFont="1" applyFill="1"/>
    <xf numFmtId="43" fontId="2" fillId="0" borderId="0" xfId="0" applyNumberFormat="1" applyFont="1" applyFill="1"/>
    <xf numFmtId="0" fontId="2" fillId="3" borderId="0" xfId="0" applyFont="1" applyFill="1" applyAlignment="1">
      <alignment horizontal="left" wrapText="1"/>
    </xf>
    <xf numFmtId="4" fontId="2" fillId="0" borderId="0" xfId="0" applyNumberFormat="1" applyFont="1"/>
    <xf numFmtId="43" fontId="6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topLeftCell="A18" zoomScale="80" zoomScaleNormal="80" workbookViewId="0">
      <selection activeCell="O38" sqref="O38"/>
    </sheetView>
  </sheetViews>
  <sheetFormatPr baseColWidth="10" defaultRowHeight="12.75" x14ac:dyDescent="0.2"/>
  <cols>
    <col min="1" max="1" width="2.140625" style="3" customWidth="1"/>
    <col min="2" max="3" width="3.7109375" style="1" customWidth="1"/>
    <col min="4" max="4" width="10.85546875" style="1" customWidth="1"/>
    <col min="5" max="5" width="15.5703125" style="1" customWidth="1"/>
    <col min="6" max="6" width="23" style="1" customWidth="1"/>
    <col min="7" max="7" width="6" style="1" customWidth="1"/>
    <col min="8" max="8" width="15.28515625" style="1" customWidth="1"/>
    <col min="9" max="9" width="15.140625" style="1" customWidth="1"/>
    <col min="10" max="10" width="14.85546875" style="1" customWidth="1"/>
    <col min="11" max="11" width="15.5703125" style="1" customWidth="1"/>
    <col min="12" max="12" width="14.42578125" style="1" customWidth="1"/>
    <col min="13" max="13" width="14.7109375" style="1" customWidth="1"/>
    <col min="14" max="15" width="14.42578125" style="1" customWidth="1"/>
    <col min="16" max="16" width="14.5703125" style="3" customWidth="1"/>
    <col min="17" max="17" width="14" style="1" customWidth="1"/>
    <col min="18" max="16384" width="11.42578125" style="1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1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3" customForma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x14ac:dyDescent="0.2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9"/>
    </row>
    <row r="6" spans="1:17" s="3" customForma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x14ac:dyDescent="0.2">
      <c r="A7" s="1"/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1:17" ht="25.5" x14ac:dyDescent="0.2">
      <c r="A8" s="1"/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1:17" x14ac:dyDescent="0.2">
      <c r="A9" s="1"/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14" t="s">
        <v>21</v>
      </c>
      <c r="P9" s="32" t="s">
        <v>22</v>
      </c>
      <c r="Q9" s="32" t="s">
        <v>23</v>
      </c>
    </row>
    <row r="10" spans="1:17" ht="25.5" x14ac:dyDescent="0.2">
      <c r="A10" s="1"/>
      <c r="B10" s="33"/>
      <c r="C10" s="34"/>
      <c r="D10" s="35" t="s">
        <v>24</v>
      </c>
      <c r="E10" s="36" t="s">
        <v>25</v>
      </c>
      <c r="F10" s="37" t="s">
        <v>26</v>
      </c>
      <c r="G10" s="38">
        <v>3046</v>
      </c>
      <c r="H10" s="39">
        <v>9085961.2699999996</v>
      </c>
      <c r="I10" s="39">
        <v>4780655.33</v>
      </c>
      <c r="J10" s="40">
        <f>+H10+I10</f>
        <v>13866616.6</v>
      </c>
      <c r="K10" s="39">
        <v>7314673.9699999997</v>
      </c>
      <c r="L10" s="39">
        <v>7199673.9699999997</v>
      </c>
      <c r="M10" s="39">
        <v>7199673.9699999997</v>
      </c>
      <c r="N10" s="41">
        <v>7195508.9699999997</v>
      </c>
      <c r="O10" s="42">
        <f>+J10-L10</f>
        <v>6666942.6299999999</v>
      </c>
      <c r="P10" s="43">
        <f>L10/H10</f>
        <v>0.79239540606142167</v>
      </c>
      <c r="Q10" s="44">
        <f>L10/J10</f>
        <v>0.51920913209643371</v>
      </c>
    </row>
    <row r="11" spans="1:17" ht="25.5" x14ac:dyDescent="0.2">
      <c r="A11" s="1"/>
      <c r="B11" s="33"/>
      <c r="C11" s="34"/>
      <c r="D11" s="35" t="s">
        <v>27</v>
      </c>
      <c r="E11" s="45" t="s">
        <v>25</v>
      </c>
      <c r="F11" s="46" t="s">
        <v>28</v>
      </c>
      <c r="G11" s="47" t="s">
        <v>29</v>
      </c>
      <c r="H11" s="48">
        <v>365541.62</v>
      </c>
      <c r="I11" s="48">
        <v>50000</v>
      </c>
      <c r="J11" s="49">
        <f t="shared" ref="J11:J26" si="0">+H11+I11</f>
        <v>415541.62</v>
      </c>
      <c r="K11" s="48">
        <v>214730.54</v>
      </c>
      <c r="L11" s="48">
        <v>214730.54</v>
      </c>
      <c r="M11" s="48">
        <v>214730.54</v>
      </c>
      <c r="N11" s="50">
        <v>214730.54</v>
      </c>
      <c r="O11" s="42">
        <f t="shared" ref="O11:O26" si="1">+J11-L11</f>
        <v>200811.08</v>
      </c>
      <c r="P11" s="51">
        <f>L11/H11</f>
        <v>0.58743116584097865</v>
      </c>
      <c r="Q11" s="52">
        <f t="shared" ref="Q11:Q26" si="2">L11/J11</f>
        <v>0.5167485750284172</v>
      </c>
    </row>
    <row r="12" spans="1:17" ht="25.5" x14ac:dyDescent="0.2">
      <c r="A12" s="1"/>
      <c r="B12" s="33"/>
      <c r="C12" s="34"/>
      <c r="D12" s="35" t="s">
        <v>30</v>
      </c>
      <c r="E12" s="45" t="s">
        <v>25</v>
      </c>
      <c r="F12" s="46" t="s">
        <v>31</v>
      </c>
      <c r="G12" s="47" t="s">
        <v>29</v>
      </c>
      <c r="H12" s="48">
        <v>1744330.41</v>
      </c>
      <c r="I12" s="53">
        <v>472587.93</v>
      </c>
      <c r="J12" s="49">
        <f t="shared" si="0"/>
        <v>2216918.34</v>
      </c>
      <c r="K12" s="48">
        <v>1352442.54</v>
      </c>
      <c r="L12" s="48">
        <v>1352442.54</v>
      </c>
      <c r="M12" s="48">
        <v>1352442.54</v>
      </c>
      <c r="N12" s="50">
        <v>1349787.54</v>
      </c>
      <c r="O12" s="42">
        <f t="shared" si="1"/>
        <v>864475.79999999981</v>
      </c>
      <c r="P12" s="51">
        <f t="shared" ref="P12:P25" si="3">L12/H12</f>
        <v>0.77533621626191795</v>
      </c>
      <c r="Q12" s="52"/>
    </row>
    <row r="13" spans="1:17" ht="25.5" x14ac:dyDescent="0.2">
      <c r="A13" s="1"/>
      <c r="B13" s="33"/>
      <c r="C13" s="54"/>
      <c r="D13" s="35" t="s">
        <v>32</v>
      </c>
      <c r="E13" s="45" t="s">
        <v>25</v>
      </c>
      <c r="F13" s="46" t="s">
        <v>33</v>
      </c>
      <c r="G13" s="47" t="s">
        <v>29</v>
      </c>
      <c r="H13" s="48">
        <v>18747400.739999998</v>
      </c>
      <c r="I13" s="48">
        <v>5964387.6100000003</v>
      </c>
      <c r="J13" s="49">
        <f t="shared" si="0"/>
        <v>24711788.349999998</v>
      </c>
      <c r="K13" s="48">
        <v>18996450.459999997</v>
      </c>
      <c r="L13" s="48">
        <v>18996450.459999997</v>
      </c>
      <c r="M13" s="48">
        <v>18996450.459999997</v>
      </c>
      <c r="N13" s="48">
        <v>18977320.559999999</v>
      </c>
      <c r="O13" s="42">
        <f t="shared" si="1"/>
        <v>5715337.8900000006</v>
      </c>
      <c r="P13" s="51">
        <f t="shared" si="3"/>
        <v>1.0132844933254463</v>
      </c>
      <c r="Q13" s="52">
        <f t="shared" si="2"/>
        <v>0.76872018289198396</v>
      </c>
    </row>
    <row r="14" spans="1:17" ht="25.5" x14ac:dyDescent="0.2">
      <c r="A14" s="1"/>
      <c r="B14" s="33"/>
      <c r="C14" s="54"/>
      <c r="D14" s="35" t="s">
        <v>34</v>
      </c>
      <c r="E14" s="45" t="s">
        <v>25</v>
      </c>
      <c r="F14" s="46" t="s">
        <v>35</v>
      </c>
      <c r="G14" s="47" t="s">
        <v>29</v>
      </c>
      <c r="H14" s="53">
        <v>0</v>
      </c>
      <c r="I14" s="48">
        <v>980994.94</v>
      </c>
      <c r="J14" s="49">
        <f t="shared" si="0"/>
        <v>980994.94</v>
      </c>
      <c r="K14" s="48">
        <v>980994.94</v>
      </c>
      <c r="L14" s="48">
        <v>980994.94</v>
      </c>
      <c r="M14" s="48">
        <v>980994.94</v>
      </c>
      <c r="N14" s="50">
        <v>990634.84</v>
      </c>
      <c r="O14" s="42">
        <f t="shared" si="1"/>
        <v>0</v>
      </c>
      <c r="P14" s="55" t="e">
        <f>L14/H14</f>
        <v>#DIV/0!</v>
      </c>
      <c r="Q14" s="52">
        <f t="shared" si="2"/>
        <v>1</v>
      </c>
    </row>
    <row r="15" spans="1:17" ht="25.5" x14ac:dyDescent="0.2">
      <c r="A15" s="1"/>
      <c r="B15" s="33"/>
      <c r="C15" s="54"/>
      <c r="D15" s="35" t="s">
        <v>36</v>
      </c>
      <c r="E15" s="45" t="s">
        <v>25</v>
      </c>
      <c r="F15" s="46" t="s">
        <v>37</v>
      </c>
      <c r="G15" s="47" t="s">
        <v>29</v>
      </c>
      <c r="H15" s="53">
        <v>0</v>
      </c>
      <c r="I15" s="48">
        <v>13000</v>
      </c>
      <c r="J15" s="49">
        <f t="shared" si="0"/>
        <v>13000</v>
      </c>
      <c r="K15" s="48">
        <v>13000</v>
      </c>
      <c r="L15" s="48">
        <v>13000</v>
      </c>
      <c r="M15" s="48">
        <v>13000</v>
      </c>
      <c r="N15" s="50">
        <v>13000</v>
      </c>
      <c r="O15" s="42">
        <f t="shared" si="1"/>
        <v>0</v>
      </c>
      <c r="P15" s="51" t="e">
        <f t="shared" si="3"/>
        <v>#DIV/0!</v>
      </c>
      <c r="Q15" s="52">
        <f t="shared" si="2"/>
        <v>1</v>
      </c>
    </row>
    <row r="16" spans="1:17" ht="25.5" x14ac:dyDescent="0.2">
      <c r="A16" s="1"/>
      <c r="B16" s="33"/>
      <c r="C16" s="34"/>
      <c r="D16" s="35" t="s">
        <v>38</v>
      </c>
      <c r="E16" s="45" t="s">
        <v>25</v>
      </c>
      <c r="F16" s="46" t="s">
        <v>39</v>
      </c>
      <c r="G16" s="47" t="s">
        <v>29</v>
      </c>
      <c r="H16" s="48">
        <v>600571.65</v>
      </c>
      <c r="I16" s="53">
        <v>52192.439999999995</v>
      </c>
      <c r="J16" s="49">
        <f t="shared" si="0"/>
        <v>652764.09</v>
      </c>
      <c r="K16" s="48">
        <v>250597.76000000001</v>
      </c>
      <c r="L16" s="48">
        <v>250597.76000000001</v>
      </c>
      <c r="M16" s="48">
        <v>250597.76000000001</v>
      </c>
      <c r="N16" s="50">
        <v>250597.76000000001</v>
      </c>
      <c r="O16" s="42">
        <f t="shared" si="1"/>
        <v>402166.32999999996</v>
      </c>
      <c r="P16" s="51">
        <f t="shared" si="3"/>
        <v>0.41726538373897604</v>
      </c>
      <c r="Q16" s="52">
        <f t="shared" si="2"/>
        <v>0.38390249071452448</v>
      </c>
    </row>
    <row r="17" spans="1:17" ht="25.5" x14ac:dyDescent="0.2">
      <c r="A17" s="1"/>
      <c r="B17" s="33"/>
      <c r="C17" s="34"/>
      <c r="D17" s="35" t="s">
        <v>40</v>
      </c>
      <c r="E17" s="45" t="s">
        <v>25</v>
      </c>
      <c r="F17" s="46" t="s">
        <v>41</v>
      </c>
      <c r="G17" s="47" t="s">
        <v>29</v>
      </c>
      <c r="H17" s="48">
        <v>94780.28</v>
      </c>
      <c r="I17" s="48">
        <v>542036.22</v>
      </c>
      <c r="J17" s="49">
        <f t="shared" si="0"/>
        <v>636816.5</v>
      </c>
      <c r="K17" s="48">
        <v>211441.73</v>
      </c>
      <c r="L17" s="48">
        <v>211441.73</v>
      </c>
      <c r="M17" s="48">
        <v>211441.73</v>
      </c>
      <c r="N17" s="50">
        <v>211441.73</v>
      </c>
      <c r="O17" s="42">
        <f t="shared" si="1"/>
        <v>425374.77</v>
      </c>
      <c r="P17" s="51">
        <f t="shared" si="3"/>
        <v>2.2308620527392407</v>
      </c>
      <c r="Q17" s="52">
        <f>L17/J17</f>
        <v>0.33202928944209203</v>
      </c>
    </row>
    <row r="18" spans="1:17" ht="25.5" x14ac:dyDescent="0.2">
      <c r="B18" s="33"/>
      <c r="C18" s="34"/>
      <c r="D18" s="35" t="s">
        <v>42</v>
      </c>
      <c r="E18" s="45" t="s">
        <v>25</v>
      </c>
      <c r="F18" s="46" t="s">
        <v>43</v>
      </c>
      <c r="G18" s="47" t="s">
        <v>29</v>
      </c>
      <c r="H18" s="48">
        <v>297835.59999999998</v>
      </c>
      <c r="I18" s="53">
        <v>67982.039999999994</v>
      </c>
      <c r="J18" s="49">
        <f t="shared" si="0"/>
        <v>365817.63999999996</v>
      </c>
      <c r="K18" s="48">
        <v>99670.99</v>
      </c>
      <c r="L18" s="48">
        <v>99670.99</v>
      </c>
      <c r="M18" s="48">
        <v>99670.99</v>
      </c>
      <c r="N18" s="50">
        <v>99670.99</v>
      </c>
      <c r="O18" s="42">
        <f t="shared" si="1"/>
        <v>266146.64999999997</v>
      </c>
      <c r="P18" s="51">
        <f t="shared" si="3"/>
        <v>0.33465102895691451</v>
      </c>
      <c r="Q18" s="52">
        <f t="shared" si="2"/>
        <v>0.27246086328696456</v>
      </c>
    </row>
    <row r="19" spans="1:17" ht="25.5" x14ac:dyDescent="0.2">
      <c r="B19" s="33"/>
      <c r="C19" s="34"/>
      <c r="D19" s="35" t="s">
        <v>44</v>
      </c>
      <c r="E19" s="45" t="s">
        <v>25</v>
      </c>
      <c r="F19" s="46" t="s">
        <v>45</v>
      </c>
      <c r="G19" s="47" t="s">
        <v>29</v>
      </c>
      <c r="H19" s="48">
        <v>37170.480000000003</v>
      </c>
      <c r="I19" s="53">
        <v>17976.599999999999</v>
      </c>
      <c r="J19" s="49">
        <f t="shared" si="0"/>
        <v>55147.08</v>
      </c>
      <c r="K19" s="48">
        <v>9694.2800000000007</v>
      </c>
      <c r="L19" s="48">
        <v>9694.2800000000007</v>
      </c>
      <c r="M19" s="48">
        <v>9694.2800000000007</v>
      </c>
      <c r="N19" s="50">
        <v>9694.2800000000007</v>
      </c>
      <c r="O19" s="42">
        <f t="shared" si="1"/>
        <v>45452.800000000003</v>
      </c>
      <c r="P19" s="51">
        <f t="shared" si="3"/>
        <v>0.26080588682201572</v>
      </c>
      <c r="Q19" s="52">
        <f t="shared" si="2"/>
        <v>0.17578954316348211</v>
      </c>
    </row>
    <row r="20" spans="1:17" ht="25.5" x14ac:dyDescent="0.2">
      <c r="B20" s="33"/>
      <c r="C20" s="34"/>
      <c r="D20" s="35" t="s">
        <v>46</v>
      </c>
      <c r="E20" s="45" t="s">
        <v>25</v>
      </c>
      <c r="F20" s="46" t="s">
        <v>47</v>
      </c>
      <c r="G20" s="47" t="s">
        <v>29</v>
      </c>
      <c r="H20" s="48">
        <v>514201.28</v>
      </c>
      <c r="I20" s="53">
        <v>791700</v>
      </c>
      <c r="J20" s="49">
        <f t="shared" si="0"/>
        <v>1305901.28</v>
      </c>
      <c r="K20" s="48">
        <v>732035.03</v>
      </c>
      <c r="L20" s="48">
        <v>598870.35</v>
      </c>
      <c r="M20" s="48">
        <v>598870.35000000009</v>
      </c>
      <c r="N20" s="50">
        <v>598870.35</v>
      </c>
      <c r="O20" s="42">
        <f t="shared" si="1"/>
        <v>707030.93</v>
      </c>
      <c r="P20" s="51">
        <f t="shared" si="3"/>
        <v>1.1646613365100917</v>
      </c>
      <c r="Q20" s="52">
        <f t="shared" si="2"/>
        <v>0.45858776553155683</v>
      </c>
    </row>
    <row r="21" spans="1:17" ht="25.5" x14ac:dyDescent="0.2">
      <c r="B21" s="33"/>
      <c r="C21" s="34"/>
      <c r="D21" s="35" t="s">
        <v>48</v>
      </c>
      <c r="E21" s="45" t="s">
        <v>25</v>
      </c>
      <c r="F21" s="46" t="s">
        <v>49</v>
      </c>
      <c r="G21" s="47" t="s">
        <v>29</v>
      </c>
      <c r="H21" s="48">
        <v>1893826.95</v>
      </c>
      <c r="I21" s="53">
        <v>1627778.07</v>
      </c>
      <c r="J21" s="49">
        <f t="shared" si="0"/>
        <v>3521605.02</v>
      </c>
      <c r="K21" s="48">
        <v>2403295.4</v>
      </c>
      <c r="L21" s="48">
        <v>2403295.4</v>
      </c>
      <c r="M21" s="48">
        <v>2403295.4</v>
      </c>
      <c r="N21" s="50">
        <v>2403295.4</v>
      </c>
      <c r="O21" s="42">
        <f t="shared" si="1"/>
        <v>1118309.6200000001</v>
      </c>
      <c r="P21" s="51">
        <f t="shared" si="3"/>
        <v>1.2690153131467476</v>
      </c>
      <c r="Q21" s="52">
        <f t="shared" si="2"/>
        <v>0.68244320028825944</v>
      </c>
    </row>
    <row r="22" spans="1:17" s="35" customFormat="1" ht="25.5" x14ac:dyDescent="0.2">
      <c r="B22" s="56"/>
      <c r="C22" s="57"/>
      <c r="D22" s="35" t="s">
        <v>50</v>
      </c>
      <c r="E22" s="45" t="s">
        <v>25</v>
      </c>
      <c r="F22" s="46" t="s">
        <v>51</v>
      </c>
      <c r="G22" s="47" t="s">
        <v>29</v>
      </c>
      <c r="H22" s="53">
        <v>0</v>
      </c>
      <c r="I22" s="53">
        <v>326607.05</v>
      </c>
      <c r="J22" s="49">
        <f t="shared" si="0"/>
        <v>326607.05</v>
      </c>
      <c r="K22" s="53">
        <v>215516.73</v>
      </c>
      <c r="L22" s="53">
        <v>215516.73</v>
      </c>
      <c r="M22" s="53">
        <v>215516.73</v>
      </c>
      <c r="N22" s="58">
        <v>210206.73</v>
      </c>
      <c r="O22" s="53">
        <f t="shared" si="1"/>
        <v>111090.31999999998</v>
      </c>
      <c r="P22" s="51" t="e">
        <f t="shared" si="3"/>
        <v>#DIV/0!</v>
      </c>
      <c r="Q22" s="52">
        <f t="shared" si="2"/>
        <v>0.65986551729364085</v>
      </c>
    </row>
    <row r="23" spans="1:17" ht="25.5" x14ac:dyDescent="0.2">
      <c r="B23" s="33"/>
      <c r="C23" s="34"/>
      <c r="D23" s="35" t="s">
        <v>52</v>
      </c>
      <c r="E23" s="45" t="s">
        <v>25</v>
      </c>
      <c r="F23" s="46" t="s">
        <v>53</v>
      </c>
      <c r="G23" s="47" t="s">
        <v>29</v>
      </c>
      <c r="H23" s="48">
        <v>1272797.06</v>
      </c>
      <c r="I23" s="53">
        <v>629652.51</v>
      </c>
      <c r="J23" s="59">
        <f t="shared" si="0"/>
        <v>1902449.57</v>
      </c>
      <c r="K23" s="48">
        <v>1414052.23</v>
      </c>
      <c r="L23" s="48">
        <v>1380262.23</v>
      </c>
      <c r="M23" s="48">
        <v>1380262.23</v>
      </c>
      <c r="N23" s="50">
        <v>1380262.23</v>
      </c>
      <c r="O23" s="42">
        <f t="shared" si="1"/>
        <v>522187.34000000008</v>
      </c>
      <c r="P23" s="51">
        <f t="shared" si="3"/>
        <v>1.0844322896220391</v>
      </c>
      <c r="Q23" s="52">
        <f t="shared" si="2"/>
        <v>0.72551843253327342</v>
      </c>
    </row>
    <row r="24" spans="1:17" ht="25.5" x14ac:dyDescent="0.2">
      <c r="B24" s="33"/>
      <c r="C24" s="54"/>
      <c r="D24" s="35" t="s">
        <v>54</v>
      </c>
      <c r="E24" s="45" t="s">
        <v>25</v>
      </c>
      <c r="F24" s="60" t="s">
        <v>55</v>
      </c>
      <c r="G24" s="47" t="s">
        <v>29</v>
      </c>
      <c r="H24" s="48">
        <v>17151.12</v>
      </c>
      <c r="I24" s="53">
        <v>0</v>
      </c>
      <c r="J24" s="59">
        <f>+H24+I24</f>
        <v>17151.12</v>
      </c>
      <c r="K24" s="53">
        <v>15395.16</v>
      </c>
      <c r="L24" s="53">
        <v>15395.16</v>
      </c>
      <c r="M24" s="53">
        <v>15395.16</v>
      </c>
      <c r="N24" s="58">
        <v>15395.16</v>
      </c>
      <c r="O24" s="42">
        <f t="shared" si="1"/>
        <v>1755.9599999999991</v>
      </c>
      <c r="P24" s="51">
        <f t="shared" si="3"/>
        <v>0.89761834795628515</v>
      </c>
      <c r="Q24" s="52">
        <f t="shared" si="2"/>
        <v>0.89761834795628515</v>
      </c>
    </row>
    <row r="25" spans="1:17" ht="25.5" x14ac:dyDescent="0.2">
      <c r="B25" s="33"/>
      <c r="C25" s="34"/>
      <c r="D25" s="35" t="s">
        <v>56</v>
      </c>
      <c r="E25" s="45" t="s">
        <v>25</v>
      </c>
      <c r="F25" s="60" t="s">
        <v>57</v>
      </c>
      <c r="G25" s="47" t="s">
        <v>29</v>
      </c>
      <c r="H25" s="48">
        <v>20000</v>
      </c>
      <c r="I25" s="53">
        <v>0</v>
      </c>
      <c r="J25" s="59">
        <f t="shared" si="0"/>
        <v>20000</v>
      </c>
      <c r="K25" s="53">
        <v>20000</v>
      </c>
      <c r="L25" s="53">
        <v>20000</v>
      </c>
      <c r="M25" s="53">
        <v>20000</v>
      </c>
      <c r="N25" s="58">
        <v>0</v>
      </c>
      <c r="O25" s="42">
        <f t="shared" si="1"/>
        <v>0</v>
      </c>
      <c r="P25" s="51">
        <f t="shared" si="3"/>
        <v>1</v>
      </c>
      <c r="Q25" s="52">
        <f t="shared" si="2"/>
        <v>1</v>
      </c>
    </row>
    <row r="26" spans="1:17" s="62" customFormat="1" ht="38.25" x14ac:dyDescent="0.2">
      <c r="A26" s="61"/>
      <c r="B26" s="33"/>
      <c r="C26" s="34"/>
      <c r="D26" s="35" t="s">
        <v>58</v>
      </c>
      <c r="E26" s="45" t="s">
        <v>59</v>
      </c>
      <c r="F26" s="60" t="s">
        <v>60</v>
      </c>
      <c r="G26" s="47" t="s">
        <v>29</v>
      </c>
      <c r="H26" s="53">
        <v>0</v>
      </c>
      <c r="I26" s="53">
        <v>3167654.59</v>
      </c>
      <c r="J26" s="59">
        <f t="shared" si="0"/>
        <v>3167654.59</v>
      </c>
      <c r="K26" s="53">
        <v>1889854.68</v>
      </c>
      <c r="L26" s="53">
        <v>1311501.48</v>
      </c>
      <c r="M26" s="53">
        <v>1311501.48</v>
      </c>
      <c r="N26" s="58">
        <v>1311501.48</v>
      </c>
      <c r="O26" s="42">
        <f t="shared" si="1"/>
        <v>1856153.1099999999</v>
      </c>
      <c r="P26" s="51" t="e">
        <f>L26/H26</f>
        <v>#DIV/0!</v>
      </c>
      <c r="Q26" s="52">
        <f t="shared" si="2"/>
        <v>0.41402919502028157</v>
      </c>
    </row>
    <row r="27" spans="1:17" s="72" customFormat="1" x14ac:dyDescent="0.2">
      <c r="A27" s="63"/>
      <c r="B27" s="64"/>
      <c r="C27" s="65" t="s">
        <v>61</v>
      </c>
      <c r="D27" s="66"/>
      <c r="E27" s="67"/>
      <c r="F27" s="68"/>
      <c r="G27" s="67"/>
      <c r="H27" s="69">
        <f t="shared" ref="H27:O27" si="4">SUM(H10:H26)</f>
        <v>34691568.460000001</v>
      </c>
      <c r="I27" s="70">
        <f t="shared" si="4"/>
        <v>19485205.329999998</v>
      </c>
      <c r="J27" s="70">
        <f t="shared" si="4"/>
        <v>54176773.789999992</v>
      </c>
      <c r="K27" s="70">
        <f t="shared" si="4"/>
        <v>36133846.439999998</v>
      </c>
      <c r="L27" s="70">
        <f>SUM(L10:L26)</f>
        <v>35273538.559999995</v>
      </c>
      <c r="M27" s="70">
        <f t="shared" si="4"/>
        <v>35273538.559999995</v>
      </c>
      <c r="N27" s="70">
        <f t="shared" si="4"/>
        <v>35231918.559999995</v>
      </c>
      <c r="O27" s="70">
        <f t="shared" si="4"/>
        <v>18903235.23</v>
      </c>
      <c r="P27" s="71"/>
      <c r="Q27" s="71"/>
    </row>
    <row r="28" spans="1:17" s="72" customFormat="1" x14ac:dyDescent="0.2">
      <c r="A28" s="63"/>
      <c r="B28" s="73"/>
      <c r="C28" s="74"/>
      <c r="D28" s="74"/>
      <c r="E28" s="75"/>
      <c r="F28" s="76"/>
      <c r="G28" s="75"/>
      <c r="H28" s="77"/>
      <c r="I28" s="77"/>
      <c r="J28" s="77"/>
      <c r="K28" s="77"/>
      <c r="L28" s="77"/>
      <c r="M28" s="77"/>
      <c r="N28" s="77"/>
      <c r="O28" s="77"/>
      <c r="P28" s="78"/>
      <c r="Q28" s="78"/>
    </row>
    <row r="29" spans="1:17" s="72" customFormat="1" x14ac:dyDescent="0.2">
      <c r="A29" s="63"/>
      <c r="B29" s="73"/>
      <c r="C29" s="74"/>
      <c r="D29" s="74"/>
      <c r="E29" s="75"/>
      <c r="F29" s="76"/>
      <c r="G29" s="75"/>
      <c r="H29" s="77"/>
      <c r="I29" s="77"/>
      <c r="J29" s="77"/>
      <c r="K29" s="77"/>
      <c r="L29" s="77"/>
      <c r="M29" s="77"/>
      <c r="N29" s="77"/>
      <c r="O29" s="77"/>
      <c r="P29" s="78"/>
      <c r="Q29" s="78"/>
    </row>
    <row r="30" spans="1:17" s="72" customFormat="1" x14ac:dyDescent="0.2">
      <c r="A30" s="63"/>
      <c r="B30" s="73"/>
      <c r="C30" s="74"/>
      <c r="D30" s="74"/>
      <c r="E30" s="75"/>
      <c r="F30" s="76"/>
      <c r="G30" s="75"/>
      <c r="H30" s="77"/>
      <c r="I30" s="77"/>
      <c r="J30" s="77"/>
      <c r="K30" s="77"/>
      <c r="L30" s="77"/>
      <c r="M30" s="77"/>
      <c r="N30" s="77"/>
      <c r="O30" s="77"/>
      <c r="P30" s="78"/>
      <c r="Q30" s="78"/>
    </row>
    <row r="31" spans="1:17" x14ac:dyDescent="0.2">
      <c r="B31" s="3"/>
      <c r="C31" s="3"/>
      <c r="D31" s="3"/>
      <c r="E31" s="3"/>
      <c r="F31" s="3"/>
      <c r="G31" s="3"/>
      <c r="H31" s="3"/>
      <c r="I31" s="3"/>
      <c r="J31" s="79"/>
      <c r="K31" s="79"/>
      <c r="L31" s="79"/>
      <c r="M31" s="79"/>
      <c r="N31" s="79"/>
      <c r="O31" s="79"/>
    </row>
    <row r="32" spans="1:17" ht="15" x14ac:dyDescent="0.25">
      <c r="B32" s="3"/>
      <c r="C32" s="3"/>
      <c r="D32" s="3"/>
      <c r="E32" s="3"/>
      <c r="F32" s="3"/>
      <c r="G32" s="3"/>
      <c r="H32" s="3"/>
      <c r="I32" s="3"/>
      <c r="J32" s="3"/>
      <c r="K32" s="80"/>
      <c r="L32" s="80"/>
      <c r="M32" s="80"/>
      <c r="N32" s="80"/>
      <c r="O32" s="81"/>
    </row>
    <row r="33" spans="1:19" ht="15" x14ac:dyDescent="0.25">
      <c r="B33" s="3"/>
      <c r="C33" s="3"/>
      <c r="D33" s="3"/>
      <c r="E33" s="3"/>
      <c r="F33" s="3"/>
      <c r="G33" s="3"/>
      <c r="H33" s="3"/>
      <c r="I33" s="3"/>
      <c r="J33" s="3"/>
      <c r="K33" s="80"/>
      <c r="L33" s="80"/>
      <c r="M33" s="80"/>
      <c r="N33" s="80"/>
      <c r="O33" s="81"/>
    </row>
    <row r="34" spans="1:19" x14ac:dyDescent="0.2">
      <c r="B34" s="3" t="s">
        <v>62</v>
      </c>
      <c r="F34" s="3"/>
      <c r="G34" s="3"/>
      <c r="H34" s="3"/>
      <c r="I34" s="3"/>
      <c r="J34" s="3"/>
      <c r="K34" s="82"/>
      <c r="L34" s="82"/>
      <c r="M34" s="82"/>
      <c r="N34" s="82"/>
      <c r="O34" s="83"/>
    </row>
    <row r="35" spans="1:19" x14ac:dyDescent="0.2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9" x14ac:dyDescent="0.2">
      <c r="B36" s="3"/>
      <c r="F36" s="3"/>
      <c r="G36" s="3"/>
      <c r="H36" s="3"/>
      <c r="I36" s="3"/>
      <c r="J36" s="3"/>
      <c r="K36" s="83"/>
      <c r="L36" s="83"/>
      <c r="M36" s="83"/>
      <c r="N36" s="83"/>
      <c r="O36" s="35"/>
    </row>
    <row r="37" spans="1:19" x14ac:dyDescent="0.2">
      <c r="A37" s="1"/>
      <c r="F37" s="85"/>
      <c r="H37" s="85"/>
      <c r="I37" s="86"/>
      <c r="J37" s="85"/>
      <c r="K37" s="85"/>
      <c r="L37" s="85"/>
      <c r="M37" s="85"/>
      <c r="S37" s="72"/>
    </row>
    <row r="38" spans="1:19" x14ac:dyDescent="0.2">
      <c r="A38" s="1"/>
      <c r="F38" s="85"/>
      <c r="H38" s="85"/>
      <c r="I38" s="85"/>
      <c r="J38" s="85"/>
      <c r="K38" s="85"/>
      <c r="L38" s="85"/>
      <c r="M38" s="85"/>
    </row>
    <row r="39" spans="1:19" x14ac:dyDescent="0.2">
      <c r="A39" s="1"/>
      <c r="F39" s="85"/>
      <c r="H39" s="85"/>
      <c r="I39" s="85"/>
      <c r="J39" s="85"/>
      <c r="K39" s="85"/>
      <c r="L39" s="85"/>
      <c r="M39" s="85"/>
    </row>
    <row r="40" spans="1:19" x14ac:dyDescent="0.2">
      <c r="A40" s="1"/>
      <c r="F40" s="85"/>
      <c r="H40" s="85"/>
      <c r="I40" s="85"/>
      <c r="J40" s="85"/>
      <c r="K40" s="85"/>
      <c r="L40" s="85"/>
      <c r="M40" s="85"/>
    </row>
    <row r="41" spans="1:19" x14ac:dyDescent="0.2">
      <c r="A41" s="1"/>
      <c r="F41" s="85"/>
      <c r="H41" s="85"/>
      <c r="I41" s="85"/>
      <c r="J41" s="85"/>
      <c r="K41" s="85"/>
      <c r="M41" s="85"/>
    </row>
    <row r="42" spans="1:19" x14ac:dyDescent="0.2">
      <c r="A42" s="1"/>
      <c r="F42" s="85"/>
      <c r="H42" s="85"/>
      <c r="I42" s="85"/>
      <c r="K42" s="85"/>
      <c r="M42" s="85"/>
    </row>
    <row r="43" spans="1:19" x14ac:dyDescent="0.2">
      <c r="A43" s="1"/>
      <c r="H43" s="85"/>
      <c r="I43" s="85"/>
      <c r="K43" s="85"/>
      <c r="M43" s="85"/>
    </row>
    <row r="49" spans="1:19" x14ac:dyDescent="0.2">
      <c r="A49" s="1"/>
      <c r="S49" s="72"/>
    </row>
    <row r="50" spans="1:19" x14ac:dyDescent="0.2">
      <c r="A50" s="1"/>
      <c r="P50" s="72"/>
    </row>
    <row r="56" spans="1:19" x14ac:dyDescent="0.2">
      <c r="A56" s="1"/>
      <c r="P56" s="72"/>
    </row>
    <row r="62" spans="1:19" x14ac:dyDescent="0.2">
      <c r="A62" s="1"/>
      <c r="S62" s="72"/>
    </row>
  </sheetData>
  <mergeCells count="11">
    <mergeCell ref="C27:D27"/>
    <mergeCell ref="B35:Q35"/>
    <mergeCell ref="B1:Q1"/>
    <mergeCell ref="B2:Q2"/>
    <mergeCell ref="B3:Q4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2017-11-02T15:21:50Z</cp:lastPrinted>
  <dcterms:created xsi:type="dcterms:W3CDTF">2017-11-02T15:20:12Z</dcterms:created>
  <dcterms:modified xsi:type="dcterms:W3CDTF">2017-11-02T15:22:25Z</dcterms:modified>
</cp:coreProperties>
</file>